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u-my.sharepoint.com/personal/xinglin_han_2022_business_smu_edu_sg/Documents/DBS/tesco v2/Tesco Lessons Learnt EV &amp; Debt Capacity/"/>
    </mc:Choice>
  </mc:AlternateContent>
  <xr:revisionPtr revIDLastSave="341" documentId="8_{B16CDC41-E4BD-724A-8AC4-5365F854D850}" xr6:coauthVersionLast="47" xr6:coauthVersionMax="47" xr10:uidLastSave="{60ED9C6C-FCAF-1546-B98A-ECBE490C433F}"/>
  <bookViews>
    <workbookView xWindow="0" yWindow="500" windowWidth="28800" windowHeight="16460" xr2:uid="{7FA6E6EE-08E3-4741-A5EC-9B9C388958DA}"/>
  </bookViews>
  <sheets>
    <sheet name="Template" sheetId="2" r:id="rId1"/>
  </sheets>
  <calcPr calcId="191029" iterateDelta="9.999999999999445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F6" i="2"/>
  <c r="J6" i="2"/>
  <c r="I6" i="2"/>
  <c r="C6" i="2"/>
  <c r="B16" i="2"/>
  <c r="B15" i="2"/>
  <c r="B14" i="2"/>
  <c r="B12" i="2"/>
  <c r="B10" i="2"/>
  <c r="B7" i="2"/>
  <c r="B6" i="2"/>
</calcChain>
</file>

<file path=xl/sharedStrings.xml><?xml version="1.0" encoding="utf-8"?>
<sst xmlns="http://schemas.openxmlformats.org/spreadsheetml/2006/main" count="31" uniqueCount="26">
  <si>
    <t>Sources of Cash</t>
  </si>
  <si>
    <t>Alt 3</t>
  </si>
  <si>
    <t>Proposed</t>
  </si>
  <si>
    <t>Uses of Cash</t>
  </si>
  <si>
    <t>Enterprise Value</t>
  </si>
  <si>
    <t>1. Bank Debt</t>
  </si>
  <si>
    <t>2. Operating Cash</t>
  </si>
  <si>
    <t>3. Fees</t>
  </si>
  <si>
    <t>Market Cap</t>
  </si>
  <si>
    <t>Legend</t>
  </si>
  <si>
    <t>Premium (%)</t>
  </si>
  <si>
    <t>Formularised</t>
  </si>
  <si>
    <t>EBITDA</t>
  </si>
  <si>
    <r>
      <rPr>
        <sz val="12"/>
        <color rgb="FFFF0000"/>
        <rFont val="Calibri (Body)"/>
      </rPr>
      <t>(Less)</t>
    </r>
    <r>
      <rPr>
        <sz val="12"/>
        <color theme="1"/>
        <rFont val="Calibri"/>
        <family val="2"/>
        <scheme val="minor"/>
      </rPr>
      <t xml:space="preserve"> Maintenance CAPEX</t>
    </r>
  </si>
  <si>
    <t>EBIDA After Maintenance CAPEX</t>
  </si>
  <si>
    <t>EBITDA Multiples</t>
  </si>
  <si>
    <t>Debt / EBITDA</t>
  </si>
  <si>
    <t>Debt / Equity</t>
  </si>
  <si>
    <t>Cash on BS</t>
  </si>
  <si>
    <t>Senior Debt</t>
  </si>
  <si>
    <t>Junior Debt &amp; Common Stock</t>
  </si>
  <si>
    <t>4. Equity (Existing Shareholders)</t>
  </si>
  <si>
    <t>EBIDA (28% tax rate)</t>
  </si>
  <si>
    <t xml:space="preserve">Share Price </t>
  </si>
  <si>
    <t>Share Outstanding</t>
  </si>
  <si>
    <t>Input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</si>
</sst>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[Red]\(#,##0\)"/>
    <numFmt numFmtId="165" formatCode="#,##0.00;[Red]\(#,##0.00\)"/>
    <numFmt numFmtId="166" formatCode="#,##0%;[Red]\(#,##0%\)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/>
    <xf numFmtId="0" fontId="0" fillId="0" borderId="1" xfId="0" applyBorder="1"/>
    <xf numFmtId="0" fontId="0" fillId="0" borderId="0" xfId="0" applyAlignment="1">
      <alignment horizontal="left"/>
    </xf>
    <xf numFmtId="165" fontId="0" fillId="0" borderId="0" xfId="0" applyNumberFormat="1"/>
    <xf numFmtId="0" fontId="0" fillId="2" borderId="0" xfId="0" applyFill="1"/>
    <xf numFmtId="164" fontId="0" fillId="2" borderId="0" xfId="0" applyNumberFormat="1" applyFill="1"/>
    <xf numFmtId="165" fontId="0" fillId="2" borderId="0" xfId="0" applyNumberFormat="1" applyFill="1"/>
    <xf numFmtId="164" fontId="1" fillId="0" borderId="2" xfId="0" applyNumberFormat="1" applyFont="1" applyBorder="1"/>
    <xf numFmtId="164" fontId="1" fillId="0" borderId="1" xfId="0" applyNumberFormat="1" applyFont="1" applyBorder="1"/>
    <xf numFmtId="166" fontId="1" fillId="0" borderId="1" xfId="0" applyNumberFormat="1" applyFont="1" applyBorder="1"/>
    <xf numFmtId="1" fontId="0" fillId="0" borderId="0" xfId="0" applyNumberFormat="1"/>
    <xf numFmtId="1" fontId="0" fillId="2" borderId="0" xfId="0" applyNumberFormat="1" applyFill="1"/>
    <xf numFmtId="166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EEBEF-1AFE-2946-9E1D-0B3ABECBC7E9}">
  <dimension ref="A1:Q16"/>
  <sheetViews>
    <sheetView tabSelected="1" zoomScale="139" workbookViewId="0">
      <selection activeCell="E11" sqref="E11"/>
    </sheetView>
  </sheetViews>
  <sheetFormatPr baseColWidth="10" defaultRowHeight="16" x14ac:dyDescent="0.2"/>
  <cols>
    <col min="1" max="1" width="28.1640625" bestFit="1" customWidth="1"/>
    <col min="5" max="5" width="28.1640625" bestFit="1" customWidth="1"/>
    <col min="10" max="11" width="12" bestFit="1" customWidth="1"/>
    <col min="13" max="13" width="16.6640625" bestFit="1" customWidth="1"/>
  </cols>
  <sheetData>
    <row r="1" spans="1:17" s="2" customFormat="1" x14ac:dyDescent="0.2">
      <c r="A1" s="2" t="s">
        <v>0</v>
      </c>
      <c r="B1" s="2" t="s">
        <v>1</v>
      </c>
      <c r="C1" s="2" t="s">
        <v>2</v>
      </c>
      <c r="E1" s="2" t="s">
        <v>3</v>
      </c>
      <c r="F1" s="2" t="s">
        <v>1</v>
      </c>
      <c r="G1" s="2" t="s">
        <v>2</v>
      </c>
      <c r="P1" s="2" t="s">
        <v>9</v>
      </c>
    </row>
    <row r="2" spans="1:17" x14ac:dyDescent="0.2">
      <c r="A2" s="5" t="s">
        <v>18</v>
      </c>
      <c r="B2" s="3">
        <v>2255</v>
      </c>
      <c r="C2" s="8"/>
      <c r="E2" t="s">
        <v>5</v>
      </c>
      <c r="F2" s="3">
        <v>14666</v>
      </c>
      <c r="G2" s="8"/>
      <c r="P2" s="7"/>
      <c r="Q2" t="s">
        <v>25</v>
      </c>
    </row>
    <row r="3" spans="1:17" x14ac:dyDescent="0.2">
      <c r="A3" t="s">
        <v>19</v>
      </c>
      <c r="B3" s="3">
        <v>46751</v>
      </c>
      <c r="C3" s="8"/>
      <c r="E3" t="s">
        <v>6</v>
      </c>
      <c r="F3" s="3">
        <v>750</v>
      </c>
      <c r="G3" s="8"/>
      <c r="Q3" s="1" t="s">
        <v>11</v>
      </c>
    </row>
    <row r="4" spans="1:17" x14ac:dyDescent="0.2">
      <c r="A4" t="s">
        <v>20</v>
      </c>
      <c r="B4" s="3">
        <v>26418</v>
      </c>
      <c r="C4" s="8"/>
      <c r="E4" t="s">
        <v>7</v>
      </c>
      <c r="F4" s="3">
        <v>607</v>
      </c>
      <c r="G4" s="8"/>
    </row>
    <row r="5" spans="1:17" x14ac:dyDescent="0.2">
      <c r="E5" t="s">
        <v>21</v>
      </c>
      <c r="F5" s="3">
        <v>59401</v>
      </c>
      <c r="G5" s="8"/>
      <c r="I5" s="4" t="s">
        <v>8</v>
      </c>
      <c r="J5" s="4" t="s">
        <v>10</v>
      </c>
      <c r="K5" s="4" t="s">
        <v>10</v>
      </c>
      <c r="M5" t="s">
        <v>23</v>
      </c>
      <c r="N5">
        <v>3.71</v>
      </c>
    </row>
    <row r="6" spans="1:17" s="1" customFormat="1" ht="17" thickBot="1" x14ac:dyDescent="0.25">
      <c r="A6" s="1" t="s">
        <v>4</v>
      </c>
      <c r="B6" s="10">
        <f>SUM(B2:B4)</f>
        <v>75424</v>
      </c>
      <c r="C6" s="10">
        <f>SUM(C2:C4)</f>
        <v>0</v>
      </c>
      <c r="E6" s="1" t="s">
        <v>4</v>
      </c>
      <c r="F6" s="10">
        <f>SUM(F2:F5)</f>
        <v>75424</v>
      </c>
      <c r="G6" s="10">
        <f>SUM(G2:G5)</f>
        <v>0</v>
      </c>
      <c r="I6" s="11">
        <f>N5*N6</f>
        <v>24749.038999999997</v>
      </c>
      <c r="J6" s="12">
        <f>F5/I6-1</f>
        <v>1.4001335971065383</v>
      </c>
      <c r="K6" s="15"/>
      <c r="M6" t="s">
        <v>24</v>
      </c>
      <c r="N6" s="3">
        <v>6670.9</v>
      </c>
    </row>
    <row r="7" spans="1:17" ht="17" thickTop="1" x14ac:dyDescent="0.2">
      <c r="A7" s="6" t="s">
        <v>17</v>
      </c>
      <c r="B7" s="6">
        <f>B3/B4</f>
        <v>1.769664622605799</v>
      </c>
      <c r="C7" s="9"/>
    </row>
    <row r="9" spans="1:17" x14ac:dyDescent="0.2">
      <c r="A9" t="s">
        <v>12</v>
      </c>
      <c r="B9" s="3">
        <v>2999</v>
      </c>
      <c r="C9" s="8"/>
    </row>
    <row r="10" spans="1:17" x14ac:dyDescent="0.2">
      <c r="A10" t="s">
        <v>22</v>
      </c>
      <c r="B10" s="3">
        <f>B9*(1-0.28)</f>
        <v>2159.2799999999997</v>
      </c>
      <c r="C10" s="8"/>
    </row>
    <row r="11" spans="1:17" x14ac:dyDescent="0.2">
      <c r="A11" t="s">
        <v>13</v>
      </c>
      <c r="B11" s="3">
        <v>0</v>
      </c>
      <c r="C11" s="8"/>
    </row>
    <row r="12" spans="1:17" x14ac:dyDescent="0.2">
      <c r="A12" t="s">
        <v>14</v>
      </c>
      <c r="B12" s="3">
        <f>B10+B11</f>
        <v>2159.2799999999997</v>
      </c>
      <c r="C12" s="8"/>
    </row>
    <row r="14" spans="1:17" x14ac:dyDescent="0.2">
      <c r="A14" t="s">
        <v>15</v>
      </c>
      <c r="B14" s="13">
        <f>B6/B9</f>
        <v>25.14971657219073</v>
      </c>
      <c r="C14" s="14"/>
    </row>
    <row r="15" spans="1:17" x14ac:dyDescent="0.2">
      <c r="A15" t="s">
        <v>16</v>
      </c>
      <c r="B15" s="6">
        <f>B3/B9</f>
        <v>15.588862954318106</v>
      </c>
      <c r="C15" s="9"/>
    </row>
    <row r="16" spans="1:17" x14ac:dyDescent="0.2">
      <c r="A16" t="s">
        <v>17</v>
      </c>
      <c r="B16" s="6">
        <f>B3/B4</f>
        <v>1.769664622605799</v>
      </c>
      <c r="C16" s="9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c98a79ca-5a9a-4791-a243-f06afd67464d}" enabled="0" method="" siteId="{c98a79ca-5a9a-4791-a243-f06afd67464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Xing Lin</dc:creator>
  <cp:lastModifiedBy>HAN Xing Lin</cp:lastModifiedBy>
  <dcterms:created xsi:type="dcterms:W3CDTF">2025-07-04T06:35:11Z</dcterms:created>
  <dcterms:modified xsi:type="dcterms:W3CDTF">2025-07-04T08:58:34Z</dcterms:modified>
</cp:coreProperties>
</file>